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отчет" sheetId="2" r:id="rId1"/>
    <sheet name="план" sheetId="3" r:id="rId2"/>
  </sheets>
  <calcPr calcId="144525" refMode="R1C1"/>
</workbook>
</file>

<file path=xl/calcChain.xml><?xml version="1.0" encoding="utf-8"?>
<calcChain xmlns="http://schemas.openxmlformats.org/spreadsheetml/2006/main">
  <c r="F25" i="3" l="1"/>
  <c r="F24" i="3"/>
  <c r="F23" i="3"/>
  <c r="F21" i="3"/>
  <c r="F20" i="3"/>
  <c r="F19" i="3"/>
  <c r="F18" i="3"/>
  <c r="F17" i="3"/>
  <c r="F16" i="3"/>
  <c r="F15" i="3"/>
  <c r="F14" i="3"/>
  <c r="E13" i="3"/>
  <c r="F13" i="3" s="1"/>
  <c r="F12" i="3"/>
  <c r="F11" i="3"/>
  <c r="F10" i="3"/>
  <c r="F22" i="3" l="1"/>
  <c r="F26" i="3" s="1"/>
  <c r="E22" i="3"/>
  <c r="E26" i="3" s="1"/>
  <c r="D8" i="2" l="1"/>
</calcChain>
</file>

<file path=xl/sharedStrings.xml><?xml version="1.0" encoding="utf-8"?>
<sst xmlns="http://schemas.openxmlformats.org/spreadsheetml/2006/main" count="228" uniqueCount="152">
  <si>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</si>
  <si>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</si>
  <si>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</si>
  <si>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</si>
  <si>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</si>
  <si>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</si>
  <si>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</si>
  <si>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</si>
  <si>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</si>
  <si>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</si>
  <si>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</si>
  <si>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</si>
  <si>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</si>
  <si>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</si>
  <si>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</si>
  <si>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</si>
  <si>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</si>
  <si>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</si>
  <si>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</si>
  <si>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</si>
  <si>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</si>
  <si>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</si>
  <si>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</si>
  <si>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</si>
  <si>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</si>
  <si>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</si>
  <si>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</si>
  <si>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</si>
  <si>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</si>
  <si>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</si>
  <si>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</si>
  <si>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</si>
  <si>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</si>
  <si>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</si>
  <si>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</si>
  <si>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</si>
  <si>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</si>
  <si>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</si>
  <si>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</si>
  <si>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</si>
  <si>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</si>
  <si>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</si>
  <si>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</si>
  <si>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Дератизация</t>
  </si>
  <si>
    <t>Дезенфекция МОП спец .средствами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</si>
  <si>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</si>
  <si>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</si>
  <si>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</si>
  <si>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</si>
  <si>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</si>
  <si>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</si>
  <si>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</si>
  <si>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Ген.директорООО "Мастер- Сервис"</t>
  </si>
  <si>
    <t>шт.</t>
  </si>
  <si>
    <t>руб</t>
  </si>
  <si>
    <t>Полезная площадь</t>
  </si>
  <si>
    <t>усл</t>
  </si>
  <si>
    <t>кв.</t>
  </si>
  <si>
    <t>шт</t>
  </si>
  <si>
    <t>м2/мес</t>
  </si>
  <si>
    <t>п.м</t>
  </si>
  <si>
    <t>Ремонт клапана мусоропровода со сваркой</t>
  </si>
  <si>
    <t>Вывешивание табличек</t>
  </si>
  <si>
    <t>Задолженность на 01.01.2021г.(руб)</t>
  </si>
  <si>
    <t>квт</t>
  </si>
  <si>
    <t>7</t>
  </si>
  <si>
    <t>Содержание придомовой территории</t>
  </si>
  <si>
    <t>8</t>
  </si>
  <si>
    <t xml:space="preserve">Очистка от наледи  и снега ступеней </t>
  </si>
  <si>
    <t>ВСЕГО с СОИ</t>
  </si>
  <si>
    <t>ФИНАНСОВЫЙ РЕЗУЛЬТАТ</t>
  </si>
  <si>
    <t>Исполнитель__________________</t>
  </si>
  <si>
    <t xml:space="preserve">Дополнительные услуги заказчика </t>
  </si>
  <si>
    <t>Прочие мелкие работы</t>
  </si>
  <si>
    <t>акт</t>
  </si>
  <si>
    <t>Окраска дверей</t>
  </si>
  <si>
    <t>акты</t>
  </si>
  <si>
    <t>Содержание мусоропровода и мусорокамеры</t>
  </si>
  <si>
    <t>Сбор и выгрузка мусора из мусорокамер</t>
  </si>
  <si>
    <t>Промывка мусорокамеры</t>
  </si>
  <si>
    <t>Содержание лифтового хозяйства</t>
  </si>
  <si>
    <t>Техническое обслуживание лифтов(цена за месяц</t>
  </si>
  <si>
    <t>Техническое освидетельствование лифтов</t>
  </si>
  <si>
    <t>Согласно ПП РФ № 290</t>
  </si>
  <si>
    <t>Привоз рассады</t>
  </si>
  <si>
    <t>Окос газона</t>
  </si>
  <si>
    <t xml:space="preserve">Привоз песка </t>
  </si>
  <si>
    <t>Вывоз не  бытового мусора</t>
  </si>
  <si>
    <t>м3</t>
  </si>
  <si>
    <t>Посыпка пескосолянной смесью</t>
  </si>
  <si>
    <t>Остаток  на 01.01.2021 г</t>
  </si>
  <si>
    <t>5/1</t>
  </si>
  <si>
    <t>Востановление кирпичной кладки стены</t>
  </si>
  <si>
    <t>Замена навесных замков</t>
  </si>
  <si>
    <t xml:space="preserve"> Работа с должниками </t>
  </si>
  <si>
    <t xml:space="preserve">  Аварийно-диспетчерское обслуживание дневное и ППР  </t>
  </si>
  <si>
    <t>Текущее обследование</t>
  </si>
  <si>
    <t>Малый ремонт двери</t>
  </si>
  <si>
    <t xml:space="preserve"> Инженерные сети (регламентные работы ,резерв на аварийное обслуживание) </t>
  </si>
  <si>
    <t>Санитарное содержание территории без асфальтового покрытия</t>
  </si>
  <si>
    <t xml:space="preserve"> г.Тула , ул Курковая  , д.13 за  2021 год</t>
  </si>
  <si>
    <t>Задолженнность на 01.01.2022 г</t>
  </si>
  <si>
    <t>Герметизация стыков стеновых панелей</t>
  </si>
  <si>
    <t>м.п.</t>
  </si>
  <si>
    <t>Замена линолеума в кабине лифта 4 под.</t>
  </si>
  <si>
    <t>Ремонт порогов около лифта</t>
  </si>
  <si>
    <t>Услуга спецтехники (январь).</t>
  </si>
  <si>
    <t>Услуга спецтехники (декабрь)).</t>
  </si>
  <si>
    <t xml:space="preserve">Ген. директор ООО "Мастер-Сервис" </t>
  </si>
  <si>
    <t>_________________ Косьяненко  Е.Ю.</t>
  </si>
  <si>
    <t>План    работ (услуг ) согласно  договора управления  на  2022год</t>
  </si>
  <si>
    <t>МКД  адрес: Курковая  , дом 13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</si>
  <si>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</si>
  <si>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</si>
  <si>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</si>
  <si>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</si>
  <si>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</si>
  <si>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</si>
  <si>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</si>
  <si>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</si>
  <si>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сумма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</si>
  <si>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</si>
  <si>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</si>
  <si>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</si>
  <si>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</si>
  <si>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</si>
  <si>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текущему ремонту конструктивных элементов ЗДАНИЯ</t>
  </si>
  <si>
    <t>Согласно Перечню, утвержденному ПП РФ от 03.04.2013г №290 (п. 23/1-4) По доп. Решению собственников.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</si>
  <si>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</si>
  <si>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</si>
  <si>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</si>
  <si>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</si>
  <si>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</si>
  <si>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</si>
  <si>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Обслуживание  вентканалов</t>
  </si>
  <si>
    <t>Согласно Перечню, утвержденному ПП РФ от 03.04.2013г №290 (п. 15)</t>
  </si>
  <si>
    <t>Работы по содержанию земельного участка  и благоустройство,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</si>
  <si>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</si>
  <si>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</si>
  <si>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</si>
  <si>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Работы по содержанию помещений, входящих в состав общего имущества в МКД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</si>
  <si>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</si>
  <si>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</si>
  <si>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>Итого  работ (услуг)необходимо  выполнить в соответствии с требованиями  законодательства РФ в 2022г</t>
  </si>
  <si>
    <t xml:space="preserve">СОИ  горячая вода  на МОП </t>
  </si>
  <si>
    <t xml:space="preserve"> СОИ холодная вода  на МОП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</si>
  <si>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</si>
  <si>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</si>
  <si>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</si>
  <si>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</si>
  <si>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Остаток средств  на лиц/Сч СП  на 01.01.2022  г</t>
  </si>
  <si>
    <t>Оплачены работы  (услуги) 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</si>
</sst>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00"/>
    <numFmt numFmtId="165" formatCode="0.00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0" fontId="0" fillId="0" borderId="0" xfId="0" applyFont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9" xfId="0" applyFont="1" applyFill="1" applyBorder="1" applyAlignment="1"/>
    <xf numFmtId="0" fontId="15" fillId="3" borderId="10" xfId="0" applyFont="1" applyFill="1" applyBorder="1" applyAlignment="1"/>
    <xf numFmtId="4" fontId="15" fillId="3" borderId="10" xfId="0" applyNumberFormat="1" applyFont="1" applyFill="1" applyBorder="1" applyAlignment="1"/>
    <xf numFmtId="3" fontId="15" fillId="3" borderId="11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/>
    <xf numFmtId="0" fontId="15" fillId="3" borderId="14" xfId="0" applyFont="1" applyFill="1" applyBorder="1" applyAlignment="1"/>
    <xf numFmtId="4" fontId="15" fillId="3" borderId="14" xfId="0" applyNumberFormat="1" applyFont="1" applyFill="1" applyBorder="1" applyAlignment="1"/>
    <xf numFmtId="3" fontId="15" fillId="3" borderId="15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/>
    <xf numFmtId="164" fontId="11" fillId="4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 applyAlignment="1"/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44" fontId="7" fillId="3" borderId="5" xfId="1" applyFont="1" applyFill="1" applyBorder="1" applyAlignment="1">
      <alignment vertical="center" wrapText="1"/>
    </xf>
    <xf numFmtId="4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4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164" fontId="17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right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0" fontId="7" fillId="3" borderId="5" xfId="0" applyFont="1" applyFill="1" applyBorder="1" applyAlignment="1">
      <alignment vertical="center" wrapText="1"/>
    </xf>
    <xf numFmtId="2" fontId="7" fillId="0" borderId="5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0" xfId="0" applyFont="1"/>
    <xf numFmtId="0" fontId="18" fillId="3" borderId="0" xfId="0" applyFont="1" applyFill="1" applyBorder="1" applyAlignment="1"/>
    <xf numFmtId="4" fontId="9" fillId="0" borderId="5" xfId="0" applyNumberFormat="1" applyFont="1" applyBorder="1" applyAlignment="1">
      <alignment horizontal="right" vertical="center"/>
    </xf>
    <xf numFmtId="49" fontId="11" fillId="0" borderId="4" xfId="0" applyNumberFormat="1" applyFont="1" applyBorder="1" applyAlignment="1">
      <alignment horizontal="right" vertical="center"/>
    </xf>
    <xf numFmtId="0" fontId="12" fillId="3" borderId="4" xfId="0" applyFont="1" applyFill="1" applyBorder="1" applyAlignment="1">
      <alignment horizontal="right" vertical="center" wrapText="1"/>
    </xf>
    <xf numFmtId="164" fontId="10" fillId="0" borderId="4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0" fontId="10" fillId="0" borderId="9" xfId="0" applyFont="1" applyBorder="1"/>
    <xf numFmtId="164" fontId="10" fillId="0" borderId="10" xfId="0" applyNumberFormat="1" applyFont="1" applyFill="1" applyBorder="1" applyAlignment="1">
      <alignment horizontal="center" vertical="center"/>
    </xf>
    <xf numFmtId="2" fontId="10" fillId="0" borderId="10" xfId="0" applyNumberFormat="1" applyFont="1" applyFill="1" applyBorder="1"/>
    <xf numFmtId="4" fontId="10" fillId="0" borderId="11" xfId="0" applyNumberFormat="1" applyFont="1" applyFill="1" applyBorder="1"/>
    <xf numFmtId="0" fontId="11" fillId="0" borderId="9" xfId="0" applyFont="1" applyBorder="1"/>
    <xf numFmtId="44" fontId="17" fillId="3" borderId="5" xfId="1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2" fontId="10" fillId="0" borderId="5" xfId="0" applyNumberFormat="1" applyFont="1" applyFill="1" applyBorder="1" applyAlignment="1">
      <alignment horizontal="center"/>
    </xf>
    <xf numFmtId="4" fontId="10" fillId="3" borderId="5" xfId="0" applyNumberFormat="1" applyFont="1" applyFill="1" applyBorder="1" applyAlignment="1">
      <alignment horizontal="right" vertical="center"/>
    </xf>
    <xf numFmtId="4" fontId="9" fillId="0" borderId="5" xfId="0" applyNumberFormat="1" applyFont="1" applyBorder="1" applyAlignment="1">
      <alignment horizontal="center" vertical="center"/>
    </xf>
    <xf numFmtId="0" fontId="16" fillId="3" borderId="8" xfId="0" applyFont="1" applyFill="1" applyBorder="1" applyAlignment="1"/>
    <xf numFmtId="0" fontId="10" fillId="0" borderId="0" xfId="0" applyFont="1" applyBorder="1"/>
    <xf numFmtId="3" fontId="10" fillId="0" borderId="12" xfId="0" applyNumberFormat="1" applyFont="1" applyBorder="1"/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44" fontId="5" fillId="3" borderId="5" xfId="1" applyFont="1" applyFill="1" applyBorder="1" applyAlignment="1">
      <alignment horizontal="right" vertical="center" wrapText="1"/>
    </xf>
    <xf numFmtId="0" fontId="0" fillId="0" borderId="0" xfId="0" applyAlignment="1"/>
    <xf numFmtId="0" fontId="19" fillId="0" borderId="0" xfId="0" applyFo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7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20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3" fillId="3" borderId="5" xfId="0" applyFont="1" applyFill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 wrapText="1"/>
    </xf>
    <xf numFmtId="4" fontId="22" fillId="3" borderId="5" xfId="0" applyNumberFormat="1" applyFont="1" applyFill="1" applyBorder="1" applyAlignment="1">
      <alignment horizontal="center" vertical="center" wrapText="1"/>
    </xf>
    <xf numFmtId="165" fontId="25" fillId="3" borderId="5" xfId="0" applyNumberFormat="1" applyFont="1" applyFill="1" applyBorder="1" applyAlignment="1">
      <alignment horizontal="center" vertical="center"/>
    </xf>
    <xf numFmtId="4" fontId="0" fillId="0" borderId="0" xfId="0" applyNumberFormat="1" applyBorder="1" applyAlignment="1"/>
    <xf numFmtId="165" fontId="25" fillId="3" borderId="4" xfId="0" applyNumberFormat="1" applyFont="1" applyFill="1" applyBorder="1" applyAlignment="1">
      <alignment horizontal="center" vertical="center"/>
    </xf>
    <xf numFmtId="0" fontId="26" fillId="0" borderId="5" xfId="0" applyFont="1" applyBorder="1" applyAlignment="1">
      <alignment horizontal="right"/>
    </xf>
    <xf numFmtId="0" fontId="24" fillId="0" borderId="16" xfId="0" applyFont="1" applyBorder="1" applyAlignment="1">
      <alignment horizontal="center" vertical="center"/>
    </xf>
    <xf numFmtId="4" fontId="27" fillId="3" borderId="5" xfId="0" applyNumberFormat="1" applyFont="1" applyFill="1" applyBorder="1" applyAlignment="1">
      <alignment horizontal="right" vertical="center"/>
    </xf>
    <xf numFmtId="4" fontId="10" fillId="0" borderId="0" xfId="0" applyNumberFormat="1" applyFont="1" applyBorder="1" applyAlignment="1">
      <alignment horizontal="right" vertical="center"/>
    </xf>
    <xf numFmtId="0" fontId="25" fillId="0" borderId="5" xfId="0" applyFont="1" applyBorder="1" applyAlignment="1">
      <alignment horizontal="left" vertical="center"/>
    </xf>
    <xf numFmtId="0" fontId="22" fillId="0" borderId="16" xfId="0" applyFont="1" applyBorder="1" applyAlignment="1">
      <alignment horizontal="center" vertical="center" wrapText="1"/>
    </xf>
    <xf numFmtId="4" fontId="24" fillId="3" borderId="5" xfId="0" applyNumberFormat="1" applyFont="1" applyFill="1" applyBorder="1" applyAlignment="1">
      <alignment horizontal="right" vertical="center"/>
    </xf>
    <xf numFmtId="4" fontId="24" fillId="0" borderId="5" xfId="0" applyNumberFormat="1" applyFont="1" applyBorder="1" applyAlignment="1">
      <alignment horizontal="right" vertical="center"/>
    </xf>
    <xf numFmtId="0" fontId="25" fillId="0" borderId="4" xfId="0" applyFont="1" applyBorder="1" applyAlignment="1">
      <alignment horizontal="left" vertical="center"/>
    </xf>
    <xf numFmtId="0" fontId="26" fillId="0" borderId="16" xfId="0" applyFont="1" applyBorder="1" applyAlignment="1"/>
    <xf numFmtId="4" fontId="25" fillId="3" borderId="17" xfId="0" applyNumberFormat="1" applyFont="1" applyFill="1" applyBorder="1" applyAlignment="1">
      <alignment horizontal="right"/>
    </xf>
    <xf numFmtId="4" fontId="28" fillId="3" borderId="18" xfId="0" applyNumberFormat="1" applyFont="1" applyFill="1" applyBorder="1" applyAlignment="1">
      <alignment horizontal="right" vertical="center"/>
    </xf>
    <xf numFmtId="0" fontId="27" fillId="0" borderId="17" xfId="0" applyFont="1" applyBorder="1" applyAlignment="1">
      <alignment horizontal="center" vertical="center" wrapText="1"/>
    </xf>
    <xf numFmtId="4" fontId="29" fillId="3" borderId="5" xfId="0" applyNumberFormat="1" applyFont="1" applyFill="1" applyBorder="1" applyAlignment="1">
      <alignment horizontal="right" vertical="center"/>
    </xf>
    <xf numFmtId="4" fontId="30" fillId="3" borderId="0" xfId="0" applyNumberFormat="1" applyFont="1" applyFill="1" applyBorder="1" applyAlignment="1">
      <alignment horizontal="left"/>
    </xf>
    <xf numFmtId="4" fontId="25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10" fillId="0" borderId="0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5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abSelected="1" topLeftCell="A69" workbookViewId="0">
      <selection activeCell="D88" sqref="D88"/>
    </sheetView>
  </sheetViews>
  <sheetFormatPr defaultRowHeight="15" x14ac:dyDescent="0.25"/>
  <cols>
    <col min="1" max="1" width="3.85546875" customWidth="1"/>
    <col min="2" max="2" width="39.28515625" customWidth="1"/>
    <col min="3" max="3" width="8.85546875" customWidth="1"/>
    <col min="4" max="4" width="9.42578125" customWidth="1"/>
    <col min="5" max="5" width="10.85546875" customWidth="1"/>
    <col min="6" max="6" width="8.5703125" customWidth="1"/>
    <col min="7" max="7" width="11.42578125" customWidth="1"/>
  </cols>
  <sheetData>
    <row r="1" spans="1:7" x14ac:dyDescent="0.25">
      <c r="E1" s="147" t="s">
        <v>17</v>
      </c>
      <c r="F1" s="147"/>
    </row>
    <row r="2" spans="1:7" x14ac:dyDescent="0.25">
      <c r="D2" s="147" t="s">
        <v>52</v>
      </c>
      <c r="E2" s="147"/>
      <c r="F2" s="147"/>
      <c r="G2" s="147"/>
    </row>
    <row r="3" spans="1:7" x14ac:dyDescent="0.25">
      <c r="D3" s="147" t="s">
        <v>18</v>
      </c>
      <c r="E3" s="147"/>
      <c r="F3" s="147"/>
      <c r="G3" s="147"/>
    </row>
    <row r="5" spans="1:7" x14ac:dyDescent="0.25">
      <c r="A5" s="147" t="s">
        <v>19</v>
      </c>
      <c r="B5" s="147"/>
      <c r="C5" s="147"/>
      <c r="D5" s="147"/>
      <c r="E5" s="147"/>
      <c r="F5" s="147"/>
    </row>
    <row r="6" spans="1:7" x14ac:dyDescent="0.25">
      <c r="A6" s="147" t="s">
        <v>100</v>
      </c>
      <c r="B6" s="147"/>
      <c r="C6" s="147"/>
      <c r="D6" s="147"/>
      <c r="E6" s="147"/>
      <c r="F6" s="147"/>
    </row>
    <row r="7" spans="1:7" ht="12.75" customHeight="1" x14ac:dyDescent="0.25">
      <c r="A7" s="44"/>
      <c r="B7" s="44"/>
      <c r="C7" s="44"/>
      <c r="D7" s="44"/>
      <c r="E7" s="44"/>
      <c r="F7" s="44"/>
    </row>
    <row r="8" spans="1:7" ht="21" customHeight="1" x14ac:dyDescent="0.25">
      <c r="A8" s="1"/>
      <c r="B8" s="2" t="s">
        <v>20</v>
      </c>
      <c r="C8" s="3"/>
      <c r="D8" s="15" t="e">
        <f>#REF!+#REF!</f>
        <v>#REF!</v>
      </c>
      <c r="E8" s="4"/>
      <c r="F8" s="4"/>
      <c r="G8" s="46">
        <v>19.7</v>
      </c>
    </row>
    <row r="9" spans="1:7" ht="14.25" customHeight="1" x14ac:dyDescent="0.25">
      <c r="A9" s="1"/>
      <c r="B9" s="45" t="s">
        <v>55</v>
      </c>
      <c r="C9" s="5"/>
      <c r="D9" s="16"/>
      <c r="E9" s="6"/>
      <c r="F9" s="6"/>
      <c r="G9" s="63">
        <v>8676.1</v>
      </c>
    </row>
    <row r="10" spans="1:7" ht="13.5" customHeight="1" x14ac:dyDescent="0.25">
      <c r="A10" s="1"/>
      <c r="B10" s="45" t="s">
        <v>63</v>
      </c>
      <c r="C10" s="5"/>
      <c r="D10" s="16"/>
      <c r="E10" s="6"/>
      <c r="F10" s="6"/>
      <c r="G10" s="64">
        <v>237040</v>
      </c>
    </row>
    <row r="11" spans="1:7" ht="15.75" customHeight="1" x14ac:dyDescent="0.25">
      <c r="A11" s="1"/>
      <c r="B11" s="45" t="s">
        <v>21</v>
      </c>
      <c r="C11" s="5"/>
      <c r="D11" s="16"/>
      <c r="E11" s="6"/>
      <c r="F11" s="6"/>
      <c r="G11" s="64">
        <v>2397410.6800000002</v>
      </c>
    </row>
    <row r="12" spans="1:7" ht="14.25" customHeight="1" x14ac:dyDescent="0.25">
      <c r="A12" s="1"/>
      <c r="B12" s="45" t="s">
        <v>22</v>
      </c>
      <c r="C12" s="5"/>
      <c r="D12" s="16"/>
      <c r="E12" s="6"/>
      <c r="F12" s="6"/>
      <c r="G12" s="64">
        <v>2430369.71</v>
      </c>
    </row>
    <row r="13" spans="1:7" ht="18" customHeight="1" x14ac:dyDescent="0.25">
      <c r="A13" s="1"/>
      <c r="B13" s="45" t="s">
        <v>101</v>
      </c>
      <c r="C13" s="5"/>
      <c r="D13" s="16"/>
      <c r="E13" s="6"/>
      <c r="F13" s="6"/>
      <c r="G13" s="58">
        <v>204080.82</v>
      </c>
    </row>
    <row r="14" spans="1:7" ht="14.25" customHeight="1" x14ac:dyDescent="0.35">
      <c r="A14" s="7"/>
      <c r="B14" s="18" t="s">
        <v>0</v>
      </c>
      <c r="C14" s="4"/>
      <c r="D14" s="17">
        <v>331.7</v>
      </c>
      <c r="E14" s="8"/>
      <c r="F14" s="43"/>
      <c r="G14" s="47">
        <v>1351.1</v>
      </c>
    </row>
    <row r="15" spans="1:7" ht="17.25" customHeight="1" thickBot="1" x14ac:dyDescent="0.4">
      <c r="A15" s="7"/>
      <c r="B15" s="13" t="s">
        <v>16</v>
      </c>
      <c r="C15" s="4"/>
      <c r="D15" s="14"/>
      <c r="E15" s="14"/>
      <c r="F15" s="10"/>
      <c r="G15" s="48">
        <v>12</v>
      </c>
    </row>
    <row r="16" spans="1:7" ht="15" customHeight="1" x14ac:dyDescent="0.25">
      <c r="A16" s="149" t="s">
        <v>1</v>
      </c>
      <c r="B16" s="151" t="s">
        <v>2</v>
      </c>
      <c r="C16" s="153" t="s">
        <v>23</v>
      </c>
      <c r="D16" s="148" t="s">
        <v>25</v>
      </c>
      <c r="E16" s="145" t="s">
        <v>24</v>
      </c>
      <c r="F16" s="148" t="s">
        <v>26</v>
      </c>
      <c r="G16" s="49" t="s">
        <v>27</v>
      </c>
    </row>
    <row r="17" spans="1:7" x14ac:dyDescent="0.25">
      <c r="A17" s="150"/>
      <c r="B17" s="152"/>
      <c r="C17" s="145"/>
      <c r="D17" s="148"/>
      <c r="E17" s="146"/>
      <c r="F17" s="148"/>
      <c r="G17" s="49" t="s">
        <v>28</v>
      </c>
    </row>
    <row r="18" spans="1:7" ht="25.5" x14ac:dyDescent="0.25">
      <c r="A18" s="36">
        <v>1</v>
      </c>
      <c r="B18" s="50" t="s">
        <v>3</v>
      </c>
      <c r="C18" s="27"/>
      <c r="D18" s="28"/>
      <c r="E18" s="29"/>
      <c r="F18" s="57"/>
      <c r="G18" s="97">
        <v>601774.29600000009</v>
      </c>
    </row>
    <row r="19" spans="1:7" ht="17.25" customHeight="1" x14ac:dyDescent="0.25">
      <c r="A19" s="37"/>
      <c r="B19" s="55" t="s">
        <v>30</v>
      </c>
      <c r="C19" s="27" t="s">
        <v>29</v>
      </c>
      <c r="D19" s="28">
        <v>8676.1</v>
      </c>
      <c r="E19" s="62">
        <v>3.54</v>
      </c>
      <c r="F19" s="60">
        <v>12</v>
      </c>
      <c r="G19" s="98">
        <v>368560.728</v>
      </c>
    </row>
    <row r="20" spans="1:7" ht="17.25" customHeight="1" x14ac:dyDescent="0.25">
      <c r="A20" s="37"/>
      <c r="B20" s="55" t="s">
        <v>72</v>
      </c>
      <c r="C20" s="27" t="s">
        <v>29</v>
      </c>
      <c r="D20" s="28">
        <v>8676.1</v>
      </c>
      <c r="E20" s="62">
        <v>2.2400000000000002</v>
      </c>
      <c r="F20" s="60">
        <v>12</v>
      </c>
      <c r="G20" s="98">
        <v>233213.56800000003</v>
      </c>
    </row>
    <row r="21" spans="1:7" ht="25.5" customHeight="1" x14ac:dyDescent="0.25">
      <c r="A21" s="38" t="s">
        <v>4</v>
      </c>
      <c r="B21" s="51" t="s">
        <v>31</v>
      </c>
      <c r="C21" s="31"/>
      <c r="D21" s="28"/>
      <c r="E21" s="62"/>
      <c r="F21" s="60"/>
      <c r="G21" s="97">
        <v>132978.29140000002</v>
      </c>
    </row>
    <row r="22" spans="1:7" ht="18" customHeight="1" x14ac:dyDescent="0.25">
      <c r="A22" s="38"/>
      <c r="B22" s="56" t="s">
        <v>32</v>
      </c>
      <c r="C22" s="31" t="s">
        <v>53</v>
      </c>
      <c r="D22" s="60">
        <v>402</v>
      </c>
      <c r="E22" s="62">
        <v>7</v>
      </c>
      <c r="F22" s="61">
        <v>12</v>
      </c>
      <c r="G22" s="98">
        <v>33768</v>
      </c>
    </row>
    <row r="23" spans="1:7" ht="18.75" customHeight="1" x14ac:dyDescent="0.25">
      <c r="A23" s="38"/>
      <c r="B23" s="56" t="s">
        <v>33</v>
      </c>
      <c r="C23" s="31" t="s">
        <v>54</v>
      </c>
      <c r="D23" s="65">
        <v>2430369.71</v>
      </c>
      <c r="E23" s="62">
        <v>0.04</v>
      </c>
      <c r="F23" s="61">
        <v>1</v>
      </c>
      <c r="G23" s="98">
        <v>97214.788400000005</v>
      </c>
    </row>
    <row r="24" spans="1:7" ht="18.75" customHeight="1" x14ac:dyDescent="0.25">
      <c r="A24" s="38"/>
      <c r="B24" s="55" t="s">
        <v>94</v>
      </c>
      <c r="C24" s="27" t="s">
        <v>29</v>
      </c>
      <c r="D24" s="28">
        <v>8676.1</v>
      </c>
      <c r="E24" s="62">
        <v>0.23</v>
      </c>
      <c r="F24" s="60">
        <v>1</v>
      </c>
      <c r="G24" s="98">
        <v>1995.5030000000002</v>
      </c>
    </row>
    <row r="25" spans="1:7" ht="18.75" customHeight="1" x14ac:dyDescent="0.25">
      <c r="A25" s="38" t="s">
        <v>5</v>
      </c>
      <c r="B25" s="52" t="s">
        <v>34</v>
      </c>
      <c r="C25" s="59"/>
      <c r="D25" s="28"/>
      <c r="E25" s="62"/>
      <c r="F25" s="61"/>
      <c r="G25" s="97">
        <v>78884.680000000008</v>
      </c>
    </row>
    <row r="26" spans="1:7" ht="20.25" customHeight="1" x14ac:dyDescent="0.25">
      <c r="A26" s="38"/>
      <c r="B26" s="87" t="s">
        <v>61</v>
      </c>
      <c r="C26" s="31" t="s">
        <v>58</v>
      </c>
      <c r="D26" s="60">
        <v>1</v>
      </c>
      <c r="E26" s="62">
        <v>594</v>
      </c>
      <c r="F26" s="61" t="s">
        <v>74</v>
      </c>
      <c r="G26" s="98">
        <v>594.34</v>
      </c>
    </row>
    <row r="27" spans="1:7" ht="20.25" customHeight="1" x14ac:dyDescent="0.25">
      <c r="A27" s="38"/>
      <c r="B27" s="87" t="s">
        <v>62</v>
      </c>
      <c r="C27" s="31" t="s">
        <v>53</v>
      </c>
      <c r="D27" s="60">
        <v>4</v>
      </c>
      <c r="E27" s="62">
        <v>250</v>
      </c>
      <c r="F27" s="61">
        <v>1</v>
      </c>
      <c r="G27" s="98">
        <v>1000</v>
      </c>
    </row>
    <row r="28" spans="1:7" ht="20.25" customHeight="1" x14ac:dyDescent="0.25">
      <c r="A28" s="38"/>
      <c r="B28" s="87" t="s">
        <v>73</v>
      </c>
      <c r="C28" s="59" t="s">
        <v>56</v>
      </c>
      <c r="D28" s="60">
        <v>1</v>
      </c>
      <c r="E28" s="62">
        <v>3167.69</v>
      </c>
      <c r="F28" s="61" t="s">
        <v>74</v>
      </c>
      <c r="G28" s="98">
        <v>3167.69</v>
      </c>
    </row>
    <row r="29" spans="1:7" ht="20.25" customHeight="1" x14ac:dyDescent="0.25">
      <c r="A29" s="38"/>
      <c r="B29" s="87" t="s">
        <v>75</v>
      </c>
      <c r="C29" s="31" t="s">
        <v>53</v>
      </c>
      <c r="D29" s="60">
        <v>4</v>
      </c>
      <c r="E29" s="62">
        <v>2268.6999999999998</v>
      </c>
      <c r="F29" s="61" t="s">
        <v>74</v>
      </c>
      <c r="G29" s="98">
        <v>9074.7999999999993</v>
      </c>
    </row>
    <row r="30" spans="1:7" ht="20.25" customHeight="1" x14ac:dyDescent="0.25">
      <c r="A30" s="38"/>
      <c r="B30" s="87" t="s">
        <v>92</v>
      </c>
      <c r="C30" s="31" t="s">
        <v>29</v>
      </c>
      <c r="D30" s="28">
        <v>0.08</v>
      </c>
      <c r="E30" s="62">
        <v>22782.9</v>
      </c>
      <c r="F30" s="61" t="s">
        <v>74</v>
      </c>
      <c r="G30" s="98">
        <v>1822.6320000000001</v>
      </c>
    </row>
    <row r="31" spans="1:7" ht="20.25" customHeight="1" x14ac:dyDescent="0.25">
      <c r="A31" s="38"/>
      <c r="B31" s="87" t="s">
        <v>93</v>
      </c>
      <c r="C31" s="31" t="s">
        <v>53</v>
      </c>
      <c r="D31" s="60">
        <v>10</v>
      </c>
      <c r="E31" s="62">
        <v>357</v>
      </c>
      <c r="F31" s="61" t="s">
        <v>74</v>
      </c>
      <c r="G31" s="98">
        <v>3570</v>
      </c>
    </row>
    <row r="32" spans="1:7" ht="20.25" customHeight="1" x14ac:dyDescent="0.25">
      <c r="A32" s="38"/>
      <c r="B32" s="87" t="s">
        <v>73</v>
      </c>
      <c r="C32" s="59" t="s">
        <v>56</v>
      </c>
      <c r="D32" s="60">
        <v>1</v>
      </c>
      <c r="E32" s="62">
        <v>435</v>
      </c>
      <c r="F32" s="61" t="s">
        <v>74</v>
      </c>
      <c r="G32" s="98">
        <v>435</v>
      </c>
    </row>
    <row r="33" spans="1:7" ht="20.25" customHeight="1" x14ac:dyDescent="0.25">
      <c r="A33" s="38"/>
      <c r="B33" s="87" t="s">
        <v>96</v>
      </c>
      <c r="C33" s="31" t="s">
        <v>29</v>
      </c>
      <c r="D33" s="28">
        <v>8676.1</v>
      </c>
      <c r="E33" s="62">
        <v>0.25</v>
      </c>
      <c r="F33" s="60">
        <v>2</v>
      </c>
      <c r="G33" s="98">
        <v>4338.05</v>
      </c>
    </row>
    <row r="34" spans="1:7" ht="20.25" customHeight="1" x14ac:dyDescent="0.25">
      <c r="A34" s="38"/>
      <c r="B34" s="87" t="s">
        <v>97</v>
      </c>
      <c r="C34" s="31" t="s">
        <v>53</v>
      </c>
      <c r="D34" s="60">
        <v>6</v>
      </c>
      <c r="E34" s="62">
        <v>784.7</v>
      </c>
      <c r="F34" s="61" t="s">
        <v>74</v>
      </c>
      <c r="G34" s="98">
        <v>4708.2000000000007</v>
      </c>
    </row>
    <row r="35" spans="1:7" ht="20.25" customHeight="1" x14ac:dyDescent="0.25">
      <c r="A35" s="38"/>
      <c r="B35" s="87" t="s">
        <v>62</v>
      </c>
      <c r="C35" s="31" t="s">
        <v>53</v>
      </c>
      <c r="D35" s="60">
        <v>4</v>
      </c>
      <c r="E35" s="62">
        <v>590</v>
      </c>
      <c r="F35" s="61" t="s">
        <v>74</v>
      </c>
      <c r="G35" s="98">
        <v>2360</v>
      </c>
    </row>
    <row r="36" spans="1:7" ht="20.25" customHeight="1" x14ac:dyDescent="0.25">
      <c r="A36" s="38"/>
      <c r="B36" s="87" t="s">
        <v>102</v>
      </c>
      <c r="C36" s="31" t="s">
        <v>103</v>
      </c>
      <c r="D36" s="60">
        <v>75</v>
      </c>
      <c r="E36" s="62">
        <v>650</v>
      </c>
      <c r="F36" s="61" t="s">
        <v>74</v>
      </c>
      <c r="G36" s="98">
        <v>48750</v>
      </c>
    </row>
    <row r="37" spans="1:7" ht="20.25" customHeight="1" x14ac:dyDescent="0.25">
      <c r="A37" s="38"/>
      <c r="B37" s="87" t="s">
        <v>104</v>
      </c>
      <c r="C37" s="31" t="s">
        <v>29</v>
      </c>
      <c r="D37" s="60">
        <v>1</v>
      </c>
      <c r="E37" s="62">
        <v>1500</v>
      </c>
      <c r="F37" s="61" t="s">
        <v>74</v>
      </c>
      <c r="G37" s="98">
        <v>1500</v>
      </c>
    </row>
    <row r="38" spans="1:7" ht="20.25" customHeight="1" x14ac:dyDescent="0.25">
      <c r="A38" s="38"/>
      <c r="B38" s="87" t="s">
        <v>105</v>
      </c>
      <c r="C38" s="31" t="s">
        <v>29</v>
      </c>
      <c r="D38" s="60">
        <v>8</v>
      </c>
      <c r="E38" s="62">
        <v>511.85</v>
      </c>
      <c r="F38" s="61" t="s">
        <v>74</v>
      </c>
      <c r="G38" s="98">
        <v>4094.8</v>
      </c>
    </row>
    <row r="39" spans="1:7" ht="25.5" customHeight="1" x14ac:dyDescent="0.25">
      <c r="A39" s="38" t="s">
        <v>6</v>
      </c>
      <c r="B39" s="51" t="s">
        <v>98</v>
      </c>
      <c r="C39" s="31"/>
      <c r="D39" s="60"/>
      <c r="E39" s="62"/>
      <c r="F39" s="61"/>
      <c r="G39" s="97">
        <v>288630.82999999996</v>
      </c>
    </row>
    <row r="40" spans="1:7" ht="25.5" customHeight="1" x14ac:dyDescent="0.25">
      <c r="A40" s="38"/>
      <c r="B40" s="101" t="s">
        <v>95</v>
      </c>
      <c r="C40" s="31" t="s">
        <v>29</v>
      </c>
      <c r="D40" s="28">
        <v>8676.1</v>
      </c>
      <c r="E40" s="62">
        <v>0.82</v>
      </c>
      <c r="F40" s="61">
        <v>5</v>
      </c>
      <c r="G40" s="98">
        <v>35572.01</v>
      </c>
    </row>
    <row r="41" spans="1:7" ht="15.75" customHeight="1" x14ac:dyDescent="0.25">
      <c r="A41" s="39"/>
      <c r="B41" s="54" t="s">
        <v>35</v>
      </c>
      <c r="C41" s="59" t="s">
        <v>56</v>
      </c>
      <c r="D41" s="60">
        <v>1</v>
      </c>
      <c r="E41" s="62" t="s">
        <v>76</v>
      </c>
      <c r="F41" s="61">
        <v>12</v>
      </c>
      <c r="G41" s="98">
        <v>42323.499999999993</v>
      </c>
    </row>
    <row r="42" spans="1:7" ht="15.75" customHeight="1" x14ac:dyDescent="0.25">
      <c r="A42" s="39"/>
      <c r="B42" s="54" t="s">
        <v>36</v>
      </c>
      <c r="C42" s="59" t="s">
        <v>56</v>
      </c>
      <c r="D42" s="60">
        <v>1</v>
      </c>
      <c r="E42" s="62" t="s">
        <v>76</v>
      </c>
      <c r="F42" s="61">
        <v>12</v>
      </c>
      <c r="G42" s="98">
        <v>100718.98000000001</v>
      </c>
    </row>
    <row r="43" spans="1:7" ht="13.5" customHeight="1" x14ac:dyDescent="0.25">
      <c r="A43" s="39"/>
      <c r="B43" s="54" t="s">
        <v>37</v>
      </c>
      <c r="C43" s="59" t="s">
        <v>56</v>
      </c>
      <c r="D43" s="60">
        <v>1</v>
      </c>
      <c r="E43" s="62" t="s">
        <v>76</v>
      </c>
      <c r="F43" s="61">
        <v>12</v>
      </c>
      <c r="G43" s="98">
        <v>10677.000000000002</v>
      </c>
    </row>
    <row r="44" spans="1:7" ht="20.25" customHeight="1" x14ac:dyDescent="0.25">
      <c r="A44" s="39"/>
      <c r="B44" s="54" t="s">
        <v>38</v>
      </c>
      <c r="C44" s="59" t="s">
        <v>56</v>
      </c>
      <c r="D44" s="60">
        <v>1</v>
      </c>
      <c r="E44" s="62" t="s">
        <v>76</v>
      </c>
      <c r="F44" s="61">
        <v>12</v>
      </c>
      <c r="G44" s="98">
        <v>18201.599999999999</v>
      </c>
    </row>
    <row r="45" spans="1:7" ht="15" customHeight="1" x14ac:dyDescent="0.25">
      <c r="A45" s="39"/>
      <c r="B45" s="54" t="s">
        <v>15</v>
      </c>
      <c r="C45" s="59" t="s">
        <v>56</v>
      </c>
      <c r="D45" s="60">
        <v>1</v>
      </c>
      <c r="E45" s="62" t="s">
        <v>76</v>
      </c>
      <c r="F45" s="61">
        <v>12</v>
      </c>
      <c r="G45" s="98">
        <v>81137.739999999991</v>
      </c>
    </row>
    <row r="46" spans="1:7" ht="15" customHeight="1" x14ac:dyDescent="0.25">
      <c r="A46" s="38" t="s">
        <v>8</v>
      </c>
      <c r="B46" s="53" t="s">
        <v>13</v>
      </c>
      <c r="C46" s="59" t="s">
        <v>56</v>
      </c>
      <c r="D46" s="28">
        <v>8676.1</v>
      </c>
      <c r="E46" s="62">
        <v>0.73</v>
      </c>
      <c r="F46" s="61">
        <v>6</v>
      </c>
      <c r="G46" s="97">
        <v>38001.317999999999</v>
      </c>
    </row>
    <row r="47" spans="1:7" ht="15" customHeight="1" x14ac:dyDescent="0.25">
      <c r="A47" s="38" t="s">
        <v>91</v>
      </c>
      <c r="B47" s="53" t="s">
        <v>13</v>
      </c>
      <c r="C47" s="59" t="s">
        <v>56</v>
      </c>
      <c r="D47" s="28">
        <v>8676.1</v>
      </c>
      <c r="E47" s="62">
        <v>0.78</v>
      </c>
      <c r="F47" s="61">
        <v>6</v>
      </c>
      <c r="G47" s="97">
        <v>40604.148000000001</v>
      </c>
    </row>
    <row r="48" spans="1:7" ht="16.5" customHeight="1" x14ac:dyDescent="0.25">
      <c r="A48" s="38" t="s">
        <v>9</v>
      </c>
      <c r="B48" s="53" t="s">
        <v>10</v>
      </c>
      <c r="C48" s="32"/>
      <c r="D48" s="28"/>
      <c r="E48" s="62"/>
      <c r="F48" s="61"/>
      <c r="G48" s="97">
        <v>58588.639999999999</v>
      </c>
    </row>
    <row r="49" spans="1:7" ht="15" hidden="1" customHeight="1" x14ac:dyDescent="0.25">
      <c r="A49" s="38"/>
      <c r="B49" s="54" t="s">
        <v>39</v>
      </c>
      <c r="C49" s="59" t="s">
        <v>57</v>
      </c>
      <c r="D49" s="28"/>
      <c r="E49" s="62"/>
      <c r="F49" s="61"/>
      <c r="G49" s="98">
        <v>0</v>
      </c>
    </row>
    <row r="50" spans="1:7" ht="19.5" customHeight="1" x14ac:dyDescent="0.25">
      <c r="A50" s="38"/>
      <c r="B50" s="54" t="s">
        <v>40</v>
      </c>
      <c r="C50" s="59" t="s">
        <v>60</v>
      </c>
      <c r="D50" s="28">
        <v>619.20000000000005</v>
      </c>
      <c r="E50" s="62">
        <v>90.802999999999997</v>
      </c>
      <c r="F50" s="61">
        <v>1</v>
      </c>
      <c r="G50" s="98">
        <v>58588.639999999999</v>
      </c>
    </row>
    <row r="51" spans="1:7" ht="19.5" customHeight="1" x14ac:dyDescent="0.25">
      <c r="A51" s="38" t="s">
        <v>65</v>
      </c>
      <c r="B51" s="53" t="s">
        <v>41</v>
      </c>
      <c r="C51" s="59"/>
      <c r="D51" s="28"/>
      <c r="E51" s="62"/>
      <c r="F51" s="61"/>
      <c r="G51" s="97">
        <v>1969.92</v>
      </c>
    </row>
    <row r="52" spans="1:7" ht="18" customHeight="1" x14ac:dyDescent="0.25">
      <c r="A52" s="38"/>
      <c r="B52" s="54" t="s">
        <v>42</v>
      </c>
      <c r="C52" s="59" t="s">
        <v>58</v>
      </c>
      <c r="D52" s="60">
        <v>144</v>
      </c>
      <c r="E52" s="62">
        <v>13.68</v>
      </c>
      <c r="F52" s="61">
        <v>1</v>
      </c>
      <c r="G52" s="98">
        <v>1969.92</v>
      </c>
    </row>
    <row r="53" spans="1:7" ht="18" customHeight="1" x14ac:dyDescent="0.25">
      <c r="A53" s="38" t="s">
        <v>67</v>
      </c>
      <c r="B53" s="88" t="s">
        <v>77</v>
      </c>
      <c r="C53" s="59" t="s">
        <v>58</v>
      </c>
      <c r="D53" s="60"/>
      <c r="E53" s="62"/>
      <c r="F53" s="61"/>
      <c r="G53" s="97">
        <v>134755.20000000001</v>
      </c>
    </row>
    <row r="54" spans="1:7" ht="18" customHeight="1" x14ac:dyDescent="0.25">
      <c r="A54" s="38"/>
      <c r="B54" s="54" t="s">
        <v>78</v>
      </c>
      <c r="C54" s="59" t="s">
        <v>58</v>
      </c>
      <c r="D54" s="60">
        <v>4</v>
      </c>
      <c r="E54" s="62">
        <v>2669.9</v>
      </c>
      <c r="F54" s="61">
        <v>12</v>
      </c>
      <c r="G54" s="99">
        <v>128155.20000000001</v>
      </c>
    </row>
    <row r="55" spans="1:7" ht="18" customHeight="1" x14ac:dyDescent="0.25">
      <c r="A55" s="38"/>
      <c r="B55" s="54" t="s">
        <v>79</v>
      </c>
      <c r="C55" s="59" t="s">
        <v>58</v>
      </c>
      <c r="D55" s="60">
        <v>4</v>
      </c>
      <c r="E55" s="62">
        <v>1650</v>
      </c>
      <c r="F55" s="61">
        <v>1</v>
      </c>
      <c r="G55" s="99">
        <v>6600</v>
      </c>
    </row>
    <row r="56" spans="1:7" ht="18" customHeight="1" x14ac:dyDescent="0.25">
      <c r="A56" s="38" t="s">
        <v>11</v>
      </c>
      <c r="B56" s="88" t="s">
        <v>80</v>
      </c>
      <c r="C56" s="59"/>
      <c r="D56" s="60"/>
      <c r="E56" s="62"/>
      <c r="F56" s="61"/>
      <c r="G56" s="97">
        <v>178680</v>
      </c>
    </row>
    <row r="57" spans="1:7" ht="18" customHeight="1" x14ac:dyDescent="0.25">
      <c r="A57" s="38"/>
      <c r="B57" s="54" t="s">
        <v>81</v>
      </c>
      <c r="C57" s="59" t="s">
        <v>58</v>
      </c>
      <c r="D57" s="60">
        <v>4</v>
      </c>
      <c r="E57" s="62">
        <v>3500</v>
      </c>
      <c r="F57" s="61">
        <v>12</v>
      </c>
      <c r="G57" s="99">
        <v>168000</v>
      </c>
    </row>
    <row r="58" spans="1:7" ht="18" customHeight="1" x14ac:dyDescent="0.25">
      <c r="A58" s="38"/>
      <c r="B58" s="54" t="s">
        <v>82</v>
      </c>
      <c r="C58" s="59" t="s">
        <v>58</v>
      </c>
      <c r="D58" s="60">
        <v>4</v>
      </c>
      <c r="E58" s="62">
        <v>2670</v>
      </c>
      <c r="F58" s="61">
        <v>1</v>
      </c>
      <c r="G58" s="99">
        <v>10680</v>
      </c>
    </row>
    <row r="59" spans="1:7" ht="15" customHeight="1" x14ac:dyDescent="0.25">
      <c r="A59" s="38" t="s">
        <v>12</v>
      </c>
      <c r="B59" s="50" t="s">
        <v>43</v>
      </c>
      <c r="C59" s="59" t="s">
        <v>56</v>
      </c>
      <c r="D59" s="28">
        <v>8676.1</v>
      </c>
      <c r="E59" s="62">
        <v>0.13</v>
      </c>
      <c r="F59" s="61">
        <v>12</v>
      </c>
      <c r="G59" s="97">
        <v>13534.716</v>
      </c>
    </row>
    <row r="60" spans="1:7" ht="22.5" customHeight="1" x14ac:dyDescent="0.25">
      <c r="A60" s="38" t="s">
        <v>14</v>
      </c>
      <c r="B60" s="53" t="s">
        <v>7</v>
      </c>
      <c r="C60" s="31"/>
      <c r="D60" s="28"/>
      <c r="E60" s="62"/>
      <c r="F60" s="61"/>
      <c r="G60" s="97">
        <v>146823.66</v>
      </c>
    </row>
    <row r="61" spans="1:7" ht="15.75" customHeight="1" x14ac:dyDescent="0.25">
      <c r="A61" s="89"/>
      <c r="B61" s="54" t="s">
        <v>83</v>
      </c>
      <c r="C61" s="31" t="s">
        <v>59</v>
      </c>
      <c r="D61" s="28">
        <v>8676.1</v>
      </c>
      <c r="E61" s="62">
        <v>1.2</v>
      </c>
      <c r="F61" s="61">
        <v>12</v>
      </c>
      <c r="G61" s="99">
        <v>124935.84</v>
      </c>
    </row>
    <row r="62" spans="1:7" ht="22.5" customHeight="1" x14ac:dyDescent="0.25">
      <c r="A62" s="89"/>
      <c r="B62" s="54" t="s">
        <v>44</v>
      </c>
      <c r="C62" s="31" t="s">
        <v>59</v>
      </c>
      <c r="D62" s="93">
        <v>1351.1</v>
      </c>
      <c r="E62" s="62">
        <v>1.8</v>
      </c>
      <c r="F62" s="61">
        <v>9</v>
      </c>
      <c r="G62" s="99">
        <v>21887.82</v>
      </c>
    </row>
    <row r="63" spans="1:7" ht="18.75" customHeight="1" x14ac:dyDescent="0.25">
      <c r="A63" s="90" t="s">
        <v>14</v>
      </c>
      <c r="B63" s="67" t="s">
        <v>66</v>
      </c>
      <c r="C63" s="27"/>
      <c r="D63" s="28"/>
      <c r="E63" s="62"/>
      <c r="F63" s="61"/>
      <c r="G63" s="97">
        <v>112456.47200000001</v>
      </c>
    </row>
    <row r="64" spans="1:7" ht="24" customHeight="1" x14ac:dyDescent="0.25">
      <c r="A64" s="40"/>
      <c r="B64" s="54" t="s">
        <v>45</v>
      </c>
      <c r="C64" s="31" t="s">
        <v>59</v>
      </c>
      <c r="D64" s="28">
        <v>960</v>
      </c>
      <c r="E64" s="62">
        <v>4.5</v>
      </c>
      <c r="F64" s="61">
        <v>12</v>
      </c>
      <c r="G64" s="98">
        <v>51840</v>
      </c>
    </row>
    <row r="65" spans="1:7" ht="1.5" hidden="1" customHeight="1" x14ac:dyDescent="0.25">
      <c r="A65" s="37"/>
      <c r="B65" s="54" t="s">
        <v>46</v>
      </c>
      <c r="C65" s="31" t="s">
        <v>59</v>
      </c>
      <c r="D65" s="28"/>
      <c r="E65" s="62">
        <v>1.82</v>
      </c>
      <c r="F65" s="61"/>
      <c r="G65" s="98">
        <v>0</v>
      </c>
    </row>
    <row r="66" spans="1:7" ht="17.25" customHeight="1" x14ac:dyDescent="0.25">
      <c r="A66" s="37"/>
      <c r="B66" s="55" t="s">
        <v>68</v>
      </c>
      <c r="C66" s="31" t="s">
        <v>29</v>
      </c>
      <c r="D66" s="28">
        <v>74.599999999999994</v>
      </c>
      <c r="E66" s="62">
        <v>12.58</v>
      </c>
      <c r="F66" s="61">
        <v>4</v>
      </c>
      <c r="G66" s="98">
        <v>3753.8719999999998</v>
      </c>
    </row>
    <row r="67" spans="1:7" ht="16.5" customHeight="1" x14ac:dyDescent="0.25">
      <c r="A67" s="74"/>
      <c r="B67" s="75" t="s">
        <v>89</v>
      </c>
      <c r="C67" s="76" t="s">
        <v>29</v>
      </c>
      <c r="D67" s="77">
        <v>500</v>
      </c>
      <c r="E67" s="66">
        <v>1.5</v>
      </c>
      <c r="F67" s="78">
        <v>4</v>
      </c>
      <c r="G67" s="100">
        <v>3000</v>
      </c>
    </row>
    <row r="68" spans="1:7" ht="20.25" customHeight="1" x14ac:dyDescent="0.25">
      <c r="A68" s="37"/>
      <c r="B68" s="55" t="s">
        <v>106</v>
      </c>
      <c r="C68" s="31" t="s">
        <v>56</v>
      </c>
      <c r="D68" s="60">
        <v>1</v>
      </c>
      <c r="E68" s="28">
        <v>9900</v>
      </c>
      <c r="F68" s="61">
        <v>1</v>
      </c>
      <c r="G68" s="98">
        <v>9900</v>
      </c>
    </row>
    <row r="69" spans="1:7" ht="20.25" customHeight="1" x14ac:dyDescent="0.25">
      <c r="A69" s="37"/>
      <c r="B69" s="55" t="s">
        <v>107</v>
      </c>
      <c r="C69" s="31" t="s">
        <v>56</v>
      </c>
      <c r="D69" s="60">
        <v>1</v>
      </c>
      <c r="E69" s="28">
        <v>3300</v>
      </c>
      <c r="F69" s="61">
        <v>1</v>
      </c>
      <c r="G69" s="98">
        <v>3300</v>
      </c>
    </row>
    <row r="70" spans="1:7" ht="27" customHeight="1" x14ac:dyDescent="0.25">
      <c r="A70" s="37"/>
      <c r="B70" s="55" t="s">
        <v>99</v>
      </c>
      <c r="C70" s="31" t="s">
        <v>29</v>
      </c>
      <c r="D70" s="28">
        <v>2405</v>
      </c>
      <c r="E70" s="28">
        <v>1.82</v>
      </c>
      <c r="F70" s="61">
        <v>8</v>
      </c>
      <c r="G70" s="98">
        <v>35016.800000000003</v>
      </c>
    </row>
    <row r="71" spans="1:7" ht="20.25" customHeight="1" x14ac:dyDescent="0.25">
      <c r="A71" s="37"/>
      <c r="B71" s="55" t="s">
        <v>84</v>
      </c>
      <c r="C71" s="31" t="s">
        <v>56</v>
      </c>
      <c r="D71" s="60">
        <v>120</v>
      </c>
      <c r="E71" s="28">
        <v>25.59</v>
      </c>
      <c r="F71" s="61">
        <v>1</v>
      </c>
      <c r="G71" s="98">
        <v>3070.8</v>
      </c>
    </row>
    <row r="72" spans="1:7" ht="20.25" customHeight="1" x14ac:dyDescent="0.25">
      <c r="A72" s="37"/>
      <c r="B72" s="55" t="s">
        <v>85</v>
      </c>
      <c r="C72" s="31" t="s">
        <v>29</v>
      </c>
      <c r="D72" s="28">
        <v>1200</v>
      </c>
      <c r="E72" s="28">
        <v>2.5</v>
      </c>
      <c r="F72" s="61">
        <v>2</v>
      </c>
      <c r="G72" s="98">
        <v>6000</v>
      </c>
    </row>
    <row r="73" spans="1:7" ht="20.25" customHeight="1" x14ac:dyDescent="0.25">
      <c r="A73" s="37"/>
      <c r="B73" s="55" t="s">
        <v>86</v>
      </c>
      <c r="C73" s="31" t="s">
        <v>88</v>
      </c>
      <c r="D73" s="28">
        <v>0.5</v>
      </c>
      <c r="E73" s="28">
        <v>1000</v>
      </c>
      <c r="F73" s="61">
        <v>1</v>
      </c>
      <c r="G73" s="98">
        <v>500</v>
      </c>
    </row>
    <row r="74" spans="1:7" ht="20.25" customHeight="1" x14ac:dyDescent="0.25">
      <c r="A74" s="37"/>
      <c r="B74" s="55" t="s">
        <v>87</v>
      </c>
      <c r="C74" s="31" t="s">
        <v>88</v>
      </c>
      <c r="D74" s="28">
        <v>2.5</v>
      </c>
      <c r="E74" s="28">
        <v>950</v>
      </c>
      <c r="F74" s="61">
        <v>1</v>
      </c>
      <c r="G74" s="98">
        <v>2375</v>
      </c>
    </row>
    <row r="75" spans="1:7" ht="27.75" customHeight="1" x14ac:dyDescent="0.25">
      <c r="A75" s="79"/>
      <c r="B75" s="80" t="s">
        <v>47</v>
      </c>
      <c r="C75" s="33"/>
      <c r="D75" s="33"/>
      <c r="E75" s="33"/>
      <c r="F75" s="33"/>
      <c r="G75" s="70">
        <v>1827682.1713999999</v>
      </c>
    </row>
    <row r="76" spans="1:7" ht="18.75" customHeight="1" x14ac:dyDescent="0.25">
      <c r="B76" s="42" t="s">
        <v>49</v>
      </c>
      <c r="C76" s="34" t="s">
        <v>64</v>
      </c>
      <c r="D76" s="91">
        <v>62097</v>
      </c>
      <c r="E76" s="91">
        <v>4.8</v>
      </c>
      <c r="F76" s="35"/>
      <c r="G76" s="68">
        <v>290922</v>
      </c>
    </row>
    <row r="77" spans="1:7" ht="15" customHeight="1" x14ac:dyDescent="0.25">
      <c r="A77" s="81"/>
      <c r="B77" s="41" t="s">
        <v>48</v>
      </c>
      <c r="C77" s="34"/>
      <c r="D77" s="28">
        <v>8676.1</v>
      </c>
      <c r="E77" s="91">
        <v>7.0000000000000007E-2</v>
      </c>
      <c r="F77" s="35"/>
      <c r="G77" s="69">
        <v>7289.88</v>
      </c>
    </row>
    <row r="78" spans="1:7" x14ac:dyDescent="0.25">
      <c r="A78" s="12"/>
      <c r="B78" s="41" t="s">
        <v>50</v>
      </c>
      <c r="C78" s="34"/>
      <c r="D78" s="28">
        <v>8676.1</v>
      </c>
      <c r="E78" s="91">
        <v>0.28999999999999998</v>
      </c>
      <c r="F78" s="35"/>
      <c r="G78" s="69">
        <v>30714.42</v>
      </c>
    </row>
    <row r="79" spans="1:7" x14ac:dyDescent="0.25">
      <c r="A79" s="12"/>
      <c r="B79" s="82" t="s">
        <v>69</v>
      </c>
      <c r="C79" s="83"/>
      <c r="D79" s="84"/>
      <c r="E79" s="84"/>
      <c r="F79" s="85"/>
      <c r="G79" s="73">
        <v>2156608.4713999997</v>
      </c>
    </row>
    <row r="80" spans="1:7" x14ac:dyDescent="0.25">
      <c r="A80" s="12"/>
      <c r="B80" s="86" t="s">
        <v>70</v>
      </c>
      <c r="C80" s="83"/>
      <c r="D80" s="84"/>
      <c r="E80" s="84"/>
      <c r="F80" s="85"/>
      <c r="G80" s="69"/>
    </row>
    <row r="81" spans="2:7" x14ac:dyDescent="0.25">
      <c r="B81" s="19" t="s">
        <v>51</v>
      </c>
      <c r="C81" s="20"/>
      <c r="D81" s="20"/>
      <c r="E81" s="21"/>
      <c r="F81" s="22"/>
      <c r="G81" s="92">
        <v>2430369.71</v>
      </c>
    </row>
    <row r="82" spans="2:7" x14ac:dyDescent="0.25">
      <c r="B82" s="94" t="s">
        <v>90</v>
      </c>
      <c r="C82" s="95"/>
      <c r="D82" s="95"/>
      <c r="E82" s="95"/>
      <c r="F82" s="96"/>
      <c r="G82" s="30">
        <v>146464</v>
      </c>
    </row>
    <row r="83" spans="2:7" x14ac:dyDescent="0.25">
      <c r="B83" s="23" t="s">
        <v>151</v>
      </c>
      <c r="C83" s="24"/>
      <c r="D83" s="24"/>
      <c r="E83" s="25"/>
      <c r="F83" s="26"/>
      <c r="G83" s="73">
        <v>2156608.4700000002</v>
      </c>
    </row>
    <row r="84" spans="2:7" x14ac:dyDescent="0.25">
      <c r="B84" s="72" t="s">
        <v>150</v>
      </c>
      <c r="C84" s="71"/>
      <c r="D84" s="71"/>
      <c r="E84" s="71"/>
      <c r="F84" s="71"/>
      <c r="G84" s="70">
        <v>420225.23999999976</v>
      </c>
    </row>
    <row r="85" spans="2:7" x14ac:dyDescent="0.25">
      <c r="C85" s="11"/>
      <c r="D85" s="11"/>
      <c r="E85" s="11"/>
      <c r="F85" s="11"/>
    </row>
    <row r="87" spans="2:7" x14ac:dyDescent="0.25">
      <c r="B87" t="s">
        <v>71</v>
      </c>
    </row>
  </sheetData>
  <mergeCells count="11">
    <mergeCell ref="E16:E17"/>
    <mergeCell ref="E1:F1"/>
    <mergeCell ref="A5:F5"/>
    <mergeCell ref="A6:F6"/>
    <mergeCell ref="F16:F17"/>
    <mergeCell ref="A16:A17"/>
    <mergeCell ref="B16:B17"/>
    <mergeCell ref="C16:C17"/>
    <mergeCell ref="D16:D17"/>
    <mergeCell ref="D2:G2"/>
    <mergeCell ref="D3:G3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C11" sqref="C11"/>
    </sheetView>
  </sheetViews>
  <sheetFormatPr defaultRowHeight="15" x14ac:dyDescent="0.25"/>
  <cols>
    <col min="1" max="1" width="3.42578125" style="102" customWidth="1"/>
    <col min="2" max="2" width="30.5703125" style="102" customWidth="1"/>
    <col min="3" max="3" width="28.5703125" style="102" customWidth="1"/>
    <col min="4" max="4" width="9.42578125" style="102" customWidth="1"/>
    <col min="5" max="5" width="7.28515625" style="102" customWidth="1"/>
    <col min="6" max="6" width="12.42578125" style="102" customWidth="1"/>
    <col min="7" max="7" width="4.42578125" style="102" customWidth="1"/>
    <col min="8" max="9" width="13.28515625" style="102" bestFit="1" customWidth="1"/>
    <col min="10" max="16384" width="9.140625" style="102"/>
  </cols>
  <sheetData>
    <row r="1" spans="1:9" ht="15.75" x14ac:dyDescent="0.25">
      <c r="C1" s="9" t="s">
        <v>17</v>
      </c>
      <c r="D1" s="9"/>
      <c r="E1" s="9"/>
      <c r="F1" s="103"/>
    </row>
    <row r="2" spans="1:9" ht="15.75" x14ac:dyDescent="0.25">
      <c r="C2" s="9" t="s">
        <v>108</v>
      </c>
      <c r="D2" s="9"/>
      <c r="E2" s="9"/>
      <c r="F2" s="103"/>
    </row>
    <row r="3" spans="1:9" ht="15.75" x14ac:dyDescent="0.25">
      <c r="C3" s="9" t="s">
        <v>109</v>
      </c>
      <c r="D3" s="9"/>
      <c r="E3" s="9"/>
      <c r="F3" s="103"/>
    </row>
    <row r="4" spans="1:9" ht="25.5" customHeight="1" x14ac:dyDescent="0.25">
      <c r="B4" s="155" t="s">
        <v>110</v>
      </c>
      <c r="C4" s="155"/>
      <c r="D4" s="155"/>
      <c r="E4" s="155"/>
      <c r="F4" s="155"/>
    </row>
    <row r="5" spans="1:9" x14ac:dyDescent="0.25">
      <c r="B5" s="156" t="s">
        <v>111</v>
      </c>
      <c r="C5" s="156"/>
      <c r="D5" s="156"/>
      <c r="E5" s="156"/>
      <c r="F5" s="104"/>
    </row>
    <row r="6" spans="1:9" x14ac:dyDescent="0.25">
      <c r="B6" s="105" t="s">
        <v>112</v>
      </c>
      <c r="C6" s="105"/>
      <c r="D6" s="106"/>
      <c r="E6" s="107"/>
      <c r="F6" s="107">
        <v>8676.1</v>
      </c>
    </row>
    <row r="7" spans="1:9" ht="12.75" customHeight="1" x14ac:dyDescent="0.25">
      <c r="B7" s="108" t="s">
        <v>113</v>
      </c>
      <c r="C7" s="108"/>
      <c r="D7" s="109"/>
      <c r="E7" s="110"/>
      <c r="F7" s="110">
        <v>19.7</v>
      </c>
      <c r="H7" s="111"/>
      <c r="I7" s="111"/>
    </row>
    <row r="8" spans="1:9" ht="13.5" customHeight="1" x14ac:dyDescent="0.25">
      <c r="B8" s="105" t="s">
        <v>114</v>
      </c>
      <c r="C8" s="112"/>
      <c r="D8" s="113"/>
      <c r="E8" s="114"/>
      <c r="F8" s="114">
        <v>12</v>
      </c>
    </row>
    <row r="9" spans="1:9" ht="20.25" customHeight="1" x14ac:dyDescent="0.25">
      <c r="A9" s="115" t="s">
        <v>115</v>
      </c>
      <c r="B9" s="116" t="s">
        <v>116</v>
      </c>
      <c r="C9" s="116" t="s">
        <v>117</v>
      </c>
      <c r="D9" s="117" t="s">
        <v>118</v>
      </c>
      <c r="E9" s="117" t="s">
        <v>119</v>
      </c>
      <c r="F9" s="118" t="s">
        <v>120</v>
      </c>
    </row>
    <row r="10" spans="1:9" ht="36.75" customHeight="1" x14ac:dyDescent="0.25">
      <c r="A10" s="115">
        <v>1</v>
      </c>
      <c r="B10" s="118" t="s">
        <v>121</v>
      </c>
      <c r="C10" s="119" t="s">
        <v>122</v>
      </c>
      <c r="D10" s="118" t="s">
        <v>123</v>
      </c>
      <c r="E10" s="120">
        <v>3.94</v>
      </c>
      <c r="F10" s="121">
        <f>E10*F6*F8</f>
        <v>410206.00800000003</v>
      </c>
    </row>
    <row r="11" spans="1:9" ht="36.75" customHeight="1" x14ac:dyDescent="0.25">
      <c r="A11" s="115">
        <v>2</v>
      </c>
      <c r="B11" s="122" t="s">
        <v>124</v>
      </c>
      <c r="C11" s="119" t="s">
        <v>125</v>
      </c>
      <c r="D11" s="118" t="s">
        <v>123</v>
      </c>
      <c r="E11" s="120">
        <v>1.59</v>
      </c>
      <c r="F11" s="123">
        <f>F6*E11*F8</f>
        <v>165539.98800000001</v>
      </c>
    </row>
    <row r="12" spans="1:9" ht="40.5" customHeight="1" x14ac:dyDescent="0.25">
      <c r="A12" s="115">
        <v>10</v>
      </c>
      <c r="B12" s="119" t="s">
        <v>126</v>
      </c>
      <c r="C12" s="119" t="s">
        <v>127</v>
      </c>
      <c r="D12" s="118" t="s">
        <v>123</v>
      </c>
      <c r="E12" s="124">
        <v>2.75</v>
      </c>
      <c r="F12" s="123">
        <f>F6*E12*F8</f>
        <v>286311.30000000005</v>
      </c>
      <c r="G12" s="111"/>
      <c r="H12" s="111"/>
    </row>
    <row r="13" spans="1:9" ht="43.5" customHeight="1" x14ac:dyDescent="0.25">
      <c r="A13" s="115">
        <v>3</v>
      </c>
      <c r="B13" s="119" t="s">
        <v>128</v>
      </c>
      <c r="C13" s="119" t="s">
        <v>129</v>
      </c>
      <c r="D13" s="118" t="s">
        <v>123</v>
      </c>
      <c r="E13" s="124">
        <f>3.07-0.35</f>
        <v>2.7199999999999998</v>
      </c>
      <c r="F13" s="123">
        <f>F6*E13*F8</f>
        <v>283187.90399999998</v>
      </c>
      <c r="G13" s="111"/>
      <c r="H13" s="111"/>
    </row>
    <row r="14" spans="1:9" ht="34.5" customHeight="1" x14ac:dyDescent="0.25">
      <c r="A14" s="115">
        <v>4</v>
      </c>
      <c r="B14" s="119" t="s">
        <v>130</v>
      </c>
      <c r="C14" s="119" t="s">
        <v>131</v>
      </c>
      <c r="D14" s="118" t="s">
        <v>123</v>
      </c>
      <c r="E14" s="124">
        <v>0.82</v>
      </c>
      <c r="F14" s="123">
        <f>E14*F6*F8</f>
        <v>85372.823999999993</v>
      </c>
      <c r="G14" s="111"/>
      <c r="H14" s="111"/>
    </row>
    <row r="15" spans="1:9" ht="36" customHeight="1" x14ac:dyDescent="0.25">
      <c r="A15" s="115">
        <v>5</v>
      </c>
      <c r="B15" s="119" t="s">
        <v>132</v>
      </c>
      <c r="C15" s="119" t="s">
        <v>133</v>
      </c>
      <c r="D15" s="118" t="s">
        <v>123</v>
      </c>
      <c r="E15" s="124">
        <v>0.85</v>
      </c>
      <c r="F15" s="123">
        <f>F6*E15*F8</f>
        <v>88496.22</v>
      </c>
      <c r="G15" s="111"/>
      <c r="H15" s="111"/>
    </row>
    <row r="16" spans="1:9" ht="30" customHeight="1" x14ac:dyDescent="0.25">
      <c r="A16" s="115">
        <v>8</v>
      </c>
      <c r="B16" s="119" t="s">
        <v>134</v>
      </c>
      <c r="C16" s="119" t="s">
        <v>135</v>
      </c>
      <c r="D16" s="118" t="s">
        <v>123</v>
      </c>
      <c r="E16" s="124">
        <v>0.05</v>
      </c>
      <c r="F16" s="123">
        <f>F6*E16*F8</f>
        <v>5205.6600000000008</v>
      </c>
      <c r="G16" s="111"/>
      <c r="H16" s="111"/>
    </row>
    <row r="17" spans="1:9" ht="35.25" customHeight="1" x14ac:dyDescent="0.25">
      <c r="A17" s="115">
        <v>6</v>
      </c>
      <c r="B17" s="119" t="s">
        <v>136</v>
      </c>
      <c r="C17" s="119" t="s">
        <v>137</v>
      </c>
      <c r="D17" s="118" t="s">
        <v>123</v>
      </c>
      <c r="E17" s="124">
        <v>2.4</v>
      </c>
      <c r="F17" s="123">
        <f>F6*E17*F8</f>
        <v>249871.68</v>
      </c>
      <c r="G17" s="111"/>
      <c r="H17" s="111"/>
    </row>
    <row r="18" spans="1:9" ht="30" customHeight="1" x14ac:dyDescent="0.25">
      <c r="A18" s="115">
        <v>7</v>
      </c>
      <c r="B18" s="119" t="s">
        <v>138</v>
      </c>
      <c r="C18" s="119" t="s">
        <v>139</v>
      </c>
      <c r="D18" s="118" t="s">
        <v>123</v>
      </c>
      <c r="E18" s="124">
        <v>0.17</v>
      </c>
      <c r="F18" s="123">
        <f>F6*E18*F8</f>
        <v>17699.244000000002</v>
      </c>
      <c r="G18" s="111"/>
      <c r="H18" s="111"/>
    </row>
    <row r="19" spans="1:9" ht="41.25" customHeight="1" x14ac:dyDescent="0.25">
      <c r="A19" s="115">
        <v>9</v>
      </c>
      <c r="B19" s="119" t="s">
        <v>140</v>
      </c>
      <c r="C19" s="119" t="s">
        <v>127</v>
      </c>
      <c r="D19" s="118" t="s">
        <v>123</v>
      </c>
      <c r="E19" s="124">
        <v>1.21</v>
      </c>
      <c r="F19" s="123">
        <f>F6*E19*F8</f>
        <v>125976.97200000001</v>
      </c>
      <c r="G19" s="111"/>
      <c r="H19" s="111"/>
    </row>
    <row r="20" spans="1:9" ht="36" customHeight="1" x14ac:dyDescent="0.25">
      <c r="A20" s="115">
        <v>11</v>
      </c>
      <c r="B20" s="119" t="s">
        <v>141</v>
      </c>
      <c r="C20" s="119" t="s">
        <v>127</v>
      </c>
      <c r="D20" s="118" t="s">
        <v>123</v>
      </c>
      <c r="E20" s="124">
        <v>1.8</v>
      </c>
      <c r="F20" s="123">
        <f>F6*E20*F8</f>
        <v>187403.76</v>
      </c>
      <c r="G20" s="125"/>
      <c r="H20" s="111"/>
    </row>
    <row r="21" spans="1:9" ht="39" customHeight="1" x14ac:dyDescent="0.25">
      <c r="A21" s="115">
        <v>12</v>
      </c>
      <c r="B21" s="119" t="s">
        <v>142</v>
      </c>
      <c r="C21" s="119" t="s">
        <v>127</v>
      </c>
      <c r="D21" s="118" t="s">
        <v>123</v>
      </c>
      <c r="E21" s="126">
        <v>1.4</v>
      </c>
      <c r="F21" s="123">
        <f>F6*E21*F8</f>
        <v>145758.47999999998</v>
      </c>
      <c r="G21" s="125"/>
      <c r="H21" s="111"/>
      <c r="I21" s="111"/>
    </row>
    <row r="22" spans="1:9" ht="25.5" customHeight="1" x14ac:dyDescent="0.25">
      <c r="A22" s="127"/>
      <c r="B22" s="157" t="s">
        <v>143</v>
      </c>
      <c r="C22" s="157"/>
      <c r="D22" s="128"/>
      <c r="E22" s="129">
        <f>SUM(E10:E21)</f>
        <v>19.7</v>
      </c>
      <c r="F22" s="129">
        <f>F21+F20+F12+F19+F16+F18+F17+F15+F14+F13+F11+F10</f>
        <v>2051030.04</v>
      </c>
      <c r="G22" s="130"/>
      <c r="H22" s="111"/>
      <c r="I22" s="111"/>
    </row>
    <row r="23" spans="1:9" ht="21" customHeight="1" x14ac:dyDescent="0.25">
      <c r="A23" s="131">
        <v>13</v>
      </c>
      <c r="B23" s="158" t="s">
        <v>144</v>
      </c>
      <c r="C23" s="158"/>
      <c r="D23" s="132" t="s">
        <v>123</v>
      </c>
      <c r="E23" s="129">
        <v>0.3</v>
      </c>
      <c r="F23" s="129">
        <f>E23*F6*F8</f>
        <v>31233.96</v>
      </c>
      <c r="G23" s="130"/>
      <c r="H23" s="111"/>
    </row>
    <row r="24" spans="1:9" ht="22.5" x14ac:dyDescent="0.25">
      <c r="A24" s="131">
        <v>14</v>
      </c>
      <c r="B24" s="158" t="s">
        <v>145</v>
      </c>
      <c r="C24" s="158"/>
      <c r="D24" s="132" t="s">
        <v>123</v>
      </c>
      <c r="E24" s="133">
        <v>7.0000000000000007E-2</v>
      </c>
      <c r="F24" s="134">
        <f>E24*F6*F8</f>
        <v>7287.9240000000009</v>
      </c>
      <c r="G24" s="130"/>
    </row>
    <row r="25" spans="1:9" ht="22.5" x14ac:dyDescent="0.25">
      <c r="A25" s="135">
        <v>15</v>
      </c>
      <c r="B25" s="154" t="s">
        <v>49</v>
      </c>
      <c r="C25" s="154"/>
      <c r="D25" s="132" t="s">
        <v>123</v>
      </c>
      <c r="E25" s="133">
        <v>2.86</v>
      </c>
      <c r="F25" s="134">
        <f>E25*F6*F8</f>
        <v>297763.75199999998</v>
      </c>
      <c r="G25" s="130"/>
    </row>
    <row r="26" spans="1:9" ht="23.25" customHeight="1" x14ac:dyDescent="0.25">
      <c r="A26" s="136"/>
      <c r="B26" s="137"/>
      <c r="C26" s="138" t="s">
        <v>146</v>
      </c>
      <c r="D26" s="139" t="s">
        <v>123</v>
      </c>
      <c r="E26" s="140">
        <f>E22+E23+E24+E25</f>
        <v>22.93</v>
      </c>
      <c r="F26" s="140">
        <f>F22+F23+F24+F25</f>
        <v>2387315.676</v>
      </c>
      <c r="G26" s="130"/>
    </row>
    <row r="27" spans="1:9" ht="21" customHeight="1" x14ac:dyDescent="0.25">
      <c r="B27" s="141" t="s">
        <v>147</v>
      </c>
      <c r="C27" s="141"/>
      <c r="D27" s="142"/>
    </row>
    <row r="28" spans="1:9" ht="29.25" customHeight="1" x14ac:dyDescent="0.25">
      <c r="B28" s="143" t="s">
        <v>148</v>
      </c>
      <c r="C28" s="143" t="s">
        <v>149</v>
      </c>
      <c r="D28" s="144"/>
    </row>
    <row r="29" spans="1:9" ht="26.25" customHeight="1" x14ac:dyDescent="0.25">
      <c r="C29" s="143"/>
      <c r="D29" s="144"/>
    </row>
  </sheetData>
  <mergeCells count="6">
    <mergeCell ref="B25:C25"/>
    <mergeCell ref="B4:F4"/>
    <mergeCell ref="B5:E5"/>
    <mergeCell ref="B22:C22"/>
    <mergeCell ref="B23:C23"/>
    <mergeCell ref="B24:C2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2022-03-23T08:55:16Z</dcterms:modified>
</cp:coreProperties>
</file>